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N_2\Documents\Backup\オリジナル_office2010_manual\excel2010\function\sample\"/>
    </mc:Choice>
  </mc:AlternateContent>
  <bookViews>
    <workbookView xWindow="120" yWindow="90" windowWidth="23715" windowHeight="9855"/>
  </bookViews>
  <sheets>
    <sheet name="ABS" sheetId="1" r:id="rId1"/>
    <sheet name="CEILING" sheetId="2" r:id="rId2"/>
    <sheet name="EVEN" sheetId="4" r:id="rId3"/>
    <sheet name="FLOOR" sheetId="5" r:id="rId4"/>
    <sheet name="GCD" sheetId="6" r:id="rId5"/>
    <sheet name="INT" sheetId="7" r:id="rId6"/>
    <sheet name="LCM" sheetId="8" r:id="rId7"/>
    <sheet name="MOD" sheetId="9" r:id="rId8"/>
    <sheet name="MROUND" sheetId="10" r:id="rId9"/>
    <sheet name="ROUND" sheetId="11" r:id="rId10"/>
    <sheet name="ROUNDDOWN" sheetId="12" r:id="rId11"/>
    <sheet name="ROUNDUP" sheetId="13" r:id="rId12"/>
    <sheet name="SIGN" sheetId="14" r:id="rId13"/>
    <sheet name="SUBTOTAL" sheetId="15" r:id="rId14"/>
    <sheet name="SUM" sheetId="16" r:id="rId15"/>
    <sheet name="SUMIF" sheetId="17" r:id="rId16"/>
    <sheet name="SUMIFS" sheetId="18" r:id="rId17"/>
  </sheets>
  <calcPr calcId="152511"/>
</workbook>
</file>

<file path=xl/calcChain.xml><?xml version="1.0" encoding="utf-8"?>
<calcChain xmlns="http://schemas.openxmlformats.org/spreadsheetml/2006/main">
  <c r="C22" i="18" l="1"/>
  <c r="D11" i="10"/>
  <c r="D10" i="10"/>
  <c r="D9" i="10"/>
  <c r="D8" i="10"/>
  <c r="D7" i="10"/>
  <c r="D11" i="9"/>
  <c r="D10" i="9"/>
  <c r="D9" i="9"/>
  <c r="D8" i="9"/>
  <c r="D7" i="9"/>
  <c r="C11" i="4"/>
  <c r="C10" i="4"/>
  <c r="C9" i="4"/>
  <c r="C8" i="4"/>
  <c r="C7" i="4"/>
  <c r="C11" i="1"/>
  <c r="C10" i="1"/>
  <c r="C9" i="1"/>
  <c r="C8" i="1"/>
  <c r="C7" i="1"/>
  <c r="C6" i="1"/>
  <c r="C22" i="17"/>
  <c r="C15" i="16"/>
  <c r="C17" i="15" l="1"/>
  <c r="C13" i="15"/>
  <c r="C9" i="15"/>
  <c r="C18" i="15" l="1"/>
  <c r="E6" i="14"/>
  <c r="D11" i="14"/>
  <c r="E11" i="14" s="1"/>
  <c r="D10" i="14"/>
  <c r="E10" i="14" s="1"/>
  <c r="D9" i="14"/>
  <c r="E9" i="14" s="1"/>
  <c r="D8" i="14"/>
  <c r="E8" i="14" s="1"/>
  <c r="D7" i="14"/>
  <c r="E7" i="14" s="1"/>
  <c r="D6" i="14"/>
  <c r="C11" i="13"/>
  <c r="D11" i="13" s="1"/>
  <c r="E11" i="13" s="1"/>
  <c r="C10" i="13"/>
  <c r="D10" i="13" s="1"/>
  <c r="E10" i="13" s="1"/>
  <c r="C9" i="13"/>
  <c r="D9" i="13" s="1"/>
  <c r="E9" i="13" s="1"/>
  <c r="D8" i="13"/>
  <c r="E8" i="13" s="1"/>
  <c r="C8" i="13"/>
  <c r="C7" i="13"/>
  <c r="D7" i="13" s="1"/>
  <c r="E7" i="13" s="1"/>
  <c r="D6" i="13"/>
  <c r="E6" i="13" s="1"/>
  <c r="C6" i="13"/>
  <c r="C11" i="12"/>
  <c r="D11" i="12" s="1"/>
  <c r="E11" i="12" s="1"/>
  <c r="D10" i="12"/>
  <c r="E10" i="12" s="1"/>
  <c r="C10" i="12"/>
  <c r="C9" i="12"/>
  <c r="D9" i="12" s="1"/>
  <c r="E9" i="12" s="1"/>
  <c r="C8" i="12"/>
  <c r="D8" i="12" s="1"/>
  <c r="E8" i="12" s="1"/>
  <c r="C7" i="12"/>
  <c r="D7" i="12" s="1"/>
  <c r="E7" i="12" s="1"/>
  <c r="C6" i="12"/>
  <c r="D6" i="12" s="1"/>
  <c r="E6" i="12" s="1"/>
  <c r="D11" i="11"/>
  <c r="E11" i="11" s="1"/>
  <c r="C11" i="11"/>
  <c r="C10" i="11"/>
  <c r="D10" i="11" s="1"/>
  <c r="E10" i="11" s="1"/>
  <c r="C9" i="11"/>
  <c r="D9" i="11" s="1"/>
  <c r="E9" i="11" s="1"/>
  <c r="C8" i="11"/>
  <c r="D8" i="11" s="1"/>
  <c r="E8" i="11" s="1"/>
  <c r="C7" i="11"/>
  <c r="D7" i="11" s="1"/>
  <c r="E7" i="11" s="1"/>
  <c r="C6" i="11"/>
  <c r="D6" i="11" s="1"/>
  <c r="E6" i="11" s="1"/>
  <c r="D6" i="10" l="1"/>
  <c r="D6" i="9" l="1"/>
  <c r="B3" i="8"/>
  <c r="C11" i="7" l="1"/>
  <c r="D11" i="7" s="1"/>
  <c r="E11" i="7" s="1"/>
  <c r="C10" i="7"/>
  <c r="D10" i="7" s="1"/>
  <c r="E10" i="7" s="1"/>
  <c r="C9" i="7"/>
  <c r="D9" i="7" s="1"/>
  <c r="E9" i="7" s="1"/>
  <c r="C8" i="7"/>
  <c r="D8" i="7" s="1"/>
  <c r="E8" i="7" s="1"/>
  <c r="C7" i="7"/>
  <c r="D7" i="7" s="1"/>
  <c r="E7" i="7" s="1"/>
  <c r="C6" i="7"/>
  <c r="D6" i="7" s="1"/>
  <c r="E6" i="7" s="1"/>
  <c r="B3" i="6"/>
  <c r="C11" i="5"/>
  <c r="D11" i="5" s="1"/>
  <c r="E11" i="5" s="1"/>
  <c r="C10" i="5"/>
  <c r="D10" i="5" s="1"/>
  <c r="E10" i="5" s="1"/>
  <c r="C9" i="5"/>
  <c r="D9" i="5" s="1"/>
  <c r="E9" i="5" s="1"/>
  <c r="C8" i="5"/>
  <c r="D8" i="5" s="1"/>
  <c r="E8" i="5" s="1"/>
  <c r="C7" i="5"/>
  <c r="D7" i="5" s="1"/>
  <c r="E7" i="5" s="1"/>
  <c r="C6" i="5"/>
  <c r="D6" i="5" s="1"/>
  <c r="E6" i="5" s="1"/>
  <c r="D7" i="4"/>
  <c r="C6" i="4"/>
  <c r="D6" i="4" s="1"/>
  <c r="D11" i="4"/>
  <c r="D10" i="4"/>
  <c r="D9" i="4"/>
  <c r="D8" i="4"/>
  <c r="C11" i="2" l="1"/>
  <c r="D11" i="2" s="1"/>
  <c r="E11" i="2" s="1"/>
  <c r="C10" i="2"/>
  <c r="D10" i="2" s="1"/>
  <c r="E10" i="2" s="1"/>
  <c r="C9" i="2"/>
  <c r="D9" i="2" s="1"/>
  <c r="E9" i="2" s="1"/>
  <c r="C8" i="2"/>
  <c r="D8" i="2" s="1"/>
  <c r="E8" i="2" s="1"/>
  <c r="C7" i="2"/>
  <c r="D7" i="2" s="1"/>
  <c r="E7" i="2" s="1"/>
  <c r="C6" i="2"/>
  <c r="D6" i="2" s="1"/>
  <c r="E6" i="2" s="1"/>
</calcChain>
</file>

<file path=xl/sharedStrings.xml><?xml version="1.0" encoding="utf-8"?>
<sst xmlns="http://schemas.openxmlformats.org/spreadsheetml/2006/main" count="262" uniqueCount="90">
  <si>
    <t>数値の絶対値を求めるABS関数</t>
  </si>
  <si>
    <t>No.</t>
    <phoneticPr fontId="1"/>
  </si>
  <si>
    <t>値</t>
    <rPh sb="0" eb="1">
      <t>アタイ</t>
    </rPh>
    <phoneticPr fontId="1"/>
  </si>
  <si>
    <t>絶対値</t>
    <rPh sb="0" eb="3">
      <t>ゼッタイチ</t>
    </rPh>
    <phoneticPr fontId="1"/>
  </si>
  <si>
    <t>指定した基準に最も近い値に切り上げるCEILING関数</t>
  </si>
  <si>
    <t>ドリンク販売価格表</t>
    <rPh sb="4" eb="6">
      <t>ハンバイ</t>
    </rPh>
    <rPh sb="6" eb="8">
      <t>カカク</t>
    </rPh>
    <rPh sb="8" eb="9">
      <t>ヒョウ</t>
    </rPh>
    <phoneticPr fontId="1"/>
  </si>
  <si>
    <t>品名</t>
    <rPh sb="0" eb="2">
      <t>ヒンメイ</t>
    </rPh>
    <phoneticPr fontId="1"/>
  </si>
  <si>
    <t>税抜価格</t>
    <rPh sb="0" eb="1">
      <t>ゼイ</t>
    </rPh>
    <rPh sb="1" eb="2">
      <t>ヌ</t>
    </rPh>
    <rPh sb="2" eb="4">
      <t>カカク</t>
    </rPh>
    <phoneticPr fontId="1"/>
  </si>
  <si>
    <t>消費税</t>
    <rPh sb="0" eb="3">
      <t>ショウヒゼイ</t>
    </rPh>
    <phoneticPr fontId="1"/>
  </si>
  <si>
    <t>税込価格</t>
    <rPh sb="0" eb="2">
      <t>ゼイコ</t>
    </rPh>
    <rPh sb="2" eb="4">
      <t>カカク</t>
    </rPh>
    <phoneticPr fontId="1"/>
  </si>
  <si>
    <t>販売価格</t>
    <rPh sb="0" eb="2">
      <t>ハンバイ</t>
    </rPh>
    <rPh sb="2" eb="4">
      <t>カカク</t>
    </rPh>
    <phoneticPr fontId="1"/>
  </si>
  <si>
    <t>コーヒー</t>
    <phoneticPr fontId="1"/>
  </si>
  <si>
    <t>紅茶</t>
    <rPh sb="0" eb="2">
      <t>コウチャ</t>
    </rPh>
    <phoneticPr fontId="1"/>
  </si>
  <si>
    <t>ココア</t>
    <phoneticPr fontId="1"/>
  </si>
  <si>
    <t>ハーブティー</t>
    <phoneticPr fontId="1"/>
  </si>
  <si>
    <t>ホットミルク</t>
    <phoneticPr fontId="1"/>
  </si>
  <si>
    <t>ジュース</t>
    <phoneticPr fontId="1"/>
  </si>
  <si>
    <t>2個入り食器箱注文票</t>
    <rPh sb="1" eb="2">
      <t>コ</t>
    </rPh>
    <rPh sb="2" eb="3">
      <t>イ</t>
    </rPh>
    <rPh sb="4" eb="6">
      <t>ショッキ</t>
    </rPh>
    <rPh sb="6" eb="7">
      <t>ハコ</t>
    </rPh>
    <rPh sb="7" eb="9">
      <t>チュウモン</t>
    </rPh>
    <rPh sb="9" eb="10">
      <t>ヒョウ</t>
    </rPh>
    <phoneticPr fontId="1"/>
  </si>
  <si>
    <t>個数</t>
    <rPh sb="0" eb="2">
      <t>コスウ</t>
    </rPh>
    <phoneticPr fontId="1"/>
  </si>
  <si>
    <t>対象戸数</t>
    <rPh sb="0" eb="2">
      <t>タイショウ</t>
    </rPh>
    <rPh sb="2" eb="4">
      <t>コスウ</t>
    </rPh>
    <phoneticPr fontId="1"/>
  </si>
  <si>
    <t>箱数</t>
    <rPh sb="0" eb="2">
      <t>ハコスウ</t>
    </rPh>
    <phoneticPr fontId="1"/>
  </si>
  <si>
    <t>コーヒーカップ</t>
    <phoneticPr fontId="1"/>
  </si>
  <si>
    <t>ティーカップ</t>
    <phoneticPr fontId="1"/>
  </si>
  <si>
    <t>ワイングラス</t>
    <phoneticPr fontId="1"/>
  </si>
  <si>
    <t>ビールグラス</t>
    <phoneticPr fontId="1"/>
  </si>
  <si>
    <t>カレー皿</t>
    <rPh sb="3" eb="4">
      <t>サラ</t>
    </rPh>
    <phoneticPr fontId="1"/>
  </si>
  <si>
    <t>サラダボール</t>
    <phoneticPr fontId="1"/>
  </si>
  <si>
    <t>指定した数値を最も近い偶数に切り上げるEVEN関数</t>
    <phoneticPr fontId="1"/>
  </si>
  <si>
    <t>指定した基準に最も近い値に切り捨てるFLOOR関数</t>
  </si>
  <si>
    <t>最大公約数を求めるGCD関数</t>
  </si>
  <si>
    <t>最大公約数</t>
    <rPh sb="0" eb="2">
      <t>サイダイ</t>
    </rPh>
    <rPh sb="2" eb="5">
      <t>コウヤクスウ</t>
    </rPh>
    <phoneticPr fontId="1"/>
  </si>
  <si>
    <t>小数点以下を切り捨てて整数を求めるINT関数</t>
  </si>
  <si>
    <t>ボールペン</t>
    <phoneticPr fontId="1"/>
  </si>
  <si>
    <t>サインペン</t>
    <phoneticPr fontId="1"/>
  </si>
  <si>
    <t>筆記用具販売価格表</t>
    <rPh sb="0" eb="2">
      <t>ヒッキ</t>
    </rPh>
    <rPh sb="2" eb="4">
      <t>ヨウグ</t>
    </rPh>
    <rPh sb="4" eb="6">
      <t>ハンバイ</t>
    </rPh>
    <rPh sb="6" eb="8">
      <t>カカク</t>
    </rPh>
    <rPh sb="8" eb="9">
      <t>ヒョウ</t>
    </rPh>
    <phoneticPr fontId="1"/>
  </si>
  <si>
    <t>蛍光ペン</t>
    <rPh sb="0" eb="2">
      <t>ケイコウ</t>
    </rPh>
    <phoneticPr fontId="1"/>
  </si>
  <si>
    <t>シャープペンシル</t>
    <phoneticPr fontId="1"/>
  </si>
  <si>
    <t>万年筆</t>
    <rPh sb="0" eb="3">
      <t>マンネンヒツ</t>
    </rPh>
    <phoneticPr fontId="1"/>
  </si>
  <si>
    <t>筆ペン</t>
    <rPh sb="0" eb="1">
      <t>フデ</t>
    </rPh>
    <phoneticPr fontId="1"/>
  </si>
  <si>
    <t>最小公倍数を求めるLCM関数</t>
  </si>
  <si>
    <t>最小公倍数</t>
    <rPh sb="0" eb="2">
      <t>サイショウ</t>
    </rPh>
    <rPh sb="2" eb="5">
      <t>コウバイスウ</t>
    </rPh>
    <phoneticPr fontId="1"/>
  </si>
  <si>
    <t>割り算の余りを求めるMOD関数</t>
  </si>
  <si>
    <t>食器残数計算表</t>
    <rPh sb="0" eb="2">
      <t>ショッキ</t>
    </rPh>
    <rPh sb="2" eb="4">
      <t>ザンスウ</t>
    </rPh>
    <rPh sb="4" eb="6">
      <t>ケイサン</t>
    </rPh>
    <rPh sb="6" eb="7">
      <t>ヒョウ</t>
    </rPh>
    <phoneticPr fontId="1"/>
  </si>
  <si>
    <t>1箱個数</t>
    <rPh sb="1" eb="2">
      <t>ハコ</t>
    </rPh>
    <rPh sb="2" eb="4">
      <t>コスウ</t>
    </rPh>
    <phoneticPr fontId="1"/>
  </si>
  <si>
    <t>全個数</t>
    <rPh sb="0" eb="1">
      <t>ゼン</t>
    </rPh>
    <rPh sb="1" eb="3">
      <t>コスウ</t>
    </rPh>
    <phoneticPr fontId="1"/>
  </si>
  <si>
    <t>残り個数</t>
    <rPh sb="0" eb="1">
      <t>ノコ</t>
    </rPh>
    <rPh sb="2" eb="4">
      <t>コスウ</t>
    </rPh>
    <phoneticPr fontId="1"/>
  </si>
  <si>
    <t>指定した倍数になるよう切り上げ/切り捨てを行うMROUND関数</t>
  </si>
  <si>
    <t>数値</t>
    <rPh sb="0" eb="2">
      <t>スウチ</t>
    </rPh>
    <phoneticPr fontId="1"/>
  </si>
  <si>
    <t>近似倍数計算</t>
    <rPh sb="0" eb="2">
      <t>キンジ</t>
    </rPh>
    <rPh sb="2" eb="4">
      <t>バイスウ</t>
    </rPh>
    <rPh sb="4" eb="6">
      <t>ケイサン</t>
    </rPh>
    <phoneticPr fontId="1"/>
  </si>
  <si>
    <t>倍数</t>
    <rPh sb="0" eb="2">
      <t>バイスウ</t>
    </rPh>
    <phoneticPr fontId="1"/>
  </si>
  <si>
    <t>結果</t>
    <rPh sb="0" eb="2">
      <t>ケッカ</t>
    </rPh>
    <phoneticPr fontId="1"/>
  </si>
  <si>
    <t>数値を指定した桁数に四捨五入するROUND関数</t>
  </si>
  <si>
    <t>数値を切り捨てるROUNDDOWN関数</t>
  </si>
  <si>
    <t>数値を切り上げるROUNDUP関数</t>
  </si>
  <si>
    <t>数値の正負を判定するSIGN関数</t>
  </si>
  <si>
    <t>売上目標/実績評価</t>
    <rPh sb="0" eb="2">
      <t>ウリアゲ</t>
    </rPh>
    <rPh sb="2" eb="4">
      <t>モクヒョウ</t>
    </rPh>
    <rPh sb="5" eb="7">
      <t>ジッセキ</t>
    </rPh>
    <rPh sb="7" eb="9">
      <t>ヒョウカ</t>
    </rPh>
    <phoneticPr fontId="1"/>
  </si>
  <si>
    <t>月</t>
    <rPh sb="0" eb="1">
      <t>ゲツ</t>
    </rPh>
    <phoneticPr fontId="1"/>
  </si>
  <si>
    <t>売上目標</t>
    <rPh sb="0" eb="2">
      <t>ウリアゲ</t>
    </rPh>
    <rPh sb="2" eb="4">
      <t>モクヒョウ</t>
    </rPh>
    <phoneticPr fontId="1"/>
  </si>
  <si>
    <t>売上実績</t>
    <rPh sb="0" eb="2">
      <t>ウリアゲ</t>
    </rPh>
    <rPh sb="2" eb="4">
      <t>ジッセキ</t>
    </rPh>
    <phoneticPr fontId="1"/>
  </si>
  <si>
    <t>実績-目標</t>
    <rPh sb="0" eb="2">
      <t>ジッセキ</t>
    </rPh>
    <rPh sb="3" eb="5">
      <t>モクヒョウ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</si>
  <si>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</si>
  <si>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</si>
  <si>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</si>
  <si>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</si>
  <si>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</si>
  <si>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</si>
  <si>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単位：万円</t>
    <rPh sb="0" eb="2">
      <t>タンイ</t>
    </rPh>
    <rPh sb="3" eb="5">
      <t>マンエン</t>
    </rPh>
    <phoneticPr fontId="1"/>
  </si>
  <si>
    <t>評価</t>
    <rPh sb="0" eb="2">
      <t>ヒョウカ</t>
    </rPh>
    <phoneticPr fontId="1"/>
  </si>
  <si>
    <t>氏名</t>
    <rPh sb="0" eb="2">
      <t>シメイ</t>
    </rPh>
    <phoneticPr fontId="1"/>
  </si>
  <si>
    <t>鈴木一郎</t>
    <rPh sb="0" eb="2">
      <t>スズキ</t>
    </rPh>
    <rPh sb="2" eb="4">
      <t>イチロウ</t>
    </rPh>
    <phoneticPr fontId="1"/>
  </si>
  <si>
    <t>山田花子</t>
    <rPh sb="0" eb="2">
      <t>ヤマダ</t>
    </rPh>
    <rPh sb="2" eb="4">
      <t>ハナコ</t>
    </rPh>
    <phoneticPr fontId="1"/>
  </si>
  <si>
    <t>田中三郎</t>
    <rPh sb="0" eb="2">
      <t>タナカ</t>
    </rPh>
    <rPh sb="2" eb="4">
      <t>サブロウ</t>
    </rPh>
    <phoneticPr fontId="1"/>
  </si>
  <si>
    <t>売上高</t>
    <rPh sb="0" eb="2">
      <t>ウリアゲ</t>
    </rPh>
    <rPh sb="2" eb="3">
      <t>ダカ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</si>
  <si>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</si>
  <si>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</si>
  <si>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単位：千円</t>
    <rPh sb="0" eb="2">
      <t>タンイ</t>
    </rPh>
    <rPh sb="3" eb="4">
      <t>セン</t>
    </rPh>
    <rPh sb="4" eb="5">
      <t>エン</t>
    </rPh>
    <phoneticPr fontId="1"/>
  </si>
  <si>
    <t>担当者別売上高</t>
    <rPh sb="0" eb="3">
      <t>タントウシャ</t>
    </rPh>
    <rPh sb="3" eb="4">
      <t>ベツ</t>
    </rPh>
    <rPh sb="4" eb="6">
      <t>ウリアゲ</t>
    </rPh>
    <rPh sb="6" eb="7">
      <t>ダカ</t>
    </rPh>
    <phoneticPr fontId="1"/>
  </si>
  <si>
    <t>リストまたはデータベースの集計値を求めるSUBTOTAL関数</t>
  </si>
  <si>
    <t>数値の合計を求めるSUM関数</t>
  </si>
  <si>
    <t>条件に一致する数値の合計を求めるSUMIF関数</t>
  </si>
  <si>
    <t>売上高一覧表</t>
    <rPh sb="0" eb="2">
      <t>ウリアゲ</t>
    </rPh>
    <rPh sb="2" eb="3">
      <t>ダカ</t>
    </rPh>
    <rPh sb="3" eb="5">
      <t>イチラン</t>
    </rPh>
    <rPh sb="5" eb="6">
      <t>ヒョウ</t>
    </rPh>
    <phoneticPr fontId="1"/>
  </si>
  <si>
    <t>パソコン</t>
  </si>
  <si>
    <t>パソコン</t>
    <phoneticPr fontId="1"/>
  </si>
  <si>
    <t>プリンター</t>
  </si>
  <si>
    <t>プリンター</t>
    <phoneticPr fontId="1"/>
  </si>
  <si>
    <t>関連用品</t>
    <rPh sb="0" eb="2">
      <t>カンレン</t>
    </rPh>
    <rPh sb="2" eb="4">
      <t>ヨウヒン</t>
    </rPh>
    <phoneticPr fontId="1"/>
  </si>
  <si>
    <t>山田花子 パソコン 計</t>
    <rPh sb="0" eb="2">
      <t>ヤマダ</t>
    </rPh>
    <rPh sb="2" eb="4">
      <t>ハナコ</t>
    </rPh>
    <rPh sb="10" eb="11">
      <t>ケイ</t>
    </rPh>
    <phoneticPr fontId="1"/>
  </si>
  <si>
    <t>山田花子 計</t>
    <rPh sb="0" eb="2">
      <t>ヤマダ</t>
    </rPh>
    <rPh sb="2" eb="4">
      <t>ハナコ</t>
    </rPh>
    <rPh sb="5" eb="6">
      <t>ケイ</t>
    </rPh>
    <phoneticPr fontId="1"/>
  </si>
  <si>
    <t>複数の条件に一致する数値の合計を求めるSUMIFS関数</t>
  </si>
  <si>
    <t>数学/三角関数(結果)</t>
    <rPh sb="0" eb="2">
      <t>スウガク</t>
    </rPh>
    <rPh sb="3" eb="5">
      <t>サンカク</t>
    </rPh>
    <rPh sb="5" eb="7">
      <t>カンスウ</t>
    </rPh>
    <rPh sb="8" eb="10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</si>
</sst>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0" fillId="0" borderId="1" xfId="0" applyNumberFormat="1" applyFill="1" applyBorder="1">
      <alignment vertical="center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/>
  </sheetViews>
  <sheetFormatPr defaultRowHeight="13.5" x14ac:dyDescent="0.15"/>
  <sheetData>
    <row r="1" spans="1:3" x14ac:dyDescent="0.15">
      <c r="A1" t="s">
        <v>89</v>
      </c>
    </row>
    <row r="3" spans="1:3" x14ac:dyDescent="0.15">
      <c r="A3" t="s">
        <v>0</v>
      </c>
    </row>
    <row r="5" spans="1:3" x14ac:dyDescent="0.15">
      <c r="A5" s="3" t="s">
        <v>1</v>
      </c>
      <c r="B5" s="3" t="s">
        <v>2</v>
      </c>
      <c r="C5" s="1" t="s">
        <v>3</v>
      </c>
    </row>
    <row r="6" spans="1:3" x14ac:dyDescent="0.15">
      <c r="A6" s="2">
        <v>1</v>
      </c>
      <c r="B6" s="2">
        <v>15</v>
      </c>
      <c r="C6" s="4">
        <f>ABS(B6)</f>
        <v>15</v>
      </c>
    </row>
    <row r="7" spans="1:3" x14ac:dyDescent="0.15">
      <c r="A7" s="2">
        <v>2</v>
      </c>
      <c r="B7" s="2">
        <v>-15</v>
      </c>
      <c r="C7" s="4">
        <f t="shared" ref="C7:C11" si="0">ABS(B7)</f>
        <v>15</v>
      </c>
    </row>
    <row r="8" spans="1:3" x14ac:dyDescent="0.15">
      <c r="A8" s="2">
        <v>3</v>
      </c>
      <c r="B8" s="2">
        <v>326</v>
      </c>
      <c r="C8" s="4">
        <f t="shared" si="0"/>
        <v>326</v>
      </c>
    </row>
    <row r="9" spans="1:3" x14ac:dyDescent="0.15">
      <c r="A9" s="2">
        <v>4</v>
      </c>
      <c r="B9" s="2">
        <v>-326</v>
      </c>
      <c r="C9" s="4">
        <f t="shared" si="0"/>
        <v>326</v>
      </c>
    </row>
    <row r="10" spans="1:3" x14ac:dyDescent="0.15">
      <c r="A10" s="2">
        <v>5</v>
      </c>
      <c r="B10" s="2">
        <v>4000</v>
      </c>
      <c r="C10" s="4">
        <f t="shared" si="0"/>
        <v>4000</v>
      </c>
    </row>
    <row r="11" spans="1:3" x14ac:dyDescent="0.15">
      <c r="A11" s="2">
        <v>6</v>
      </c>
      <c r="B11" s="2">
        <v>-4000</v>
      </c>
      <c r="C11" s="4">
        <f t="shared" si="0"/>
        <v>4000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RowHeight="13.5" x14ac:dyDescent="0.15"/>
  <cols>
    <col min="1" max="1" width="11.375" bestFit="1" customWidth="1"/>
    <col min="2" max="5" width="9.625" customWidth="1"/>
  </cols>
  <sheetData>
    <row r="1" spans="1:5" x14ac:dyDescent="0.15">
      <c r="A1" t="s">
        <v>51</v>
      </c>
    </row>
    <row r="3" spans="1:5" x14ac:dyDescent="0.15">
      <c r="A3" t="s">
        <v>34</v>
      </c>
    </row>
    <row r="5" spans="1:5" x14ac:dyDescent="0.15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</row>
    <row r="6" spans="1:5" x14ac:dyDescent="0.15">
      <c r="A6" s="2" t="s">
        <v>32</v>
      </c>
      <c r="B6" s="2">
        <v>132</v>
      </c>
      <c r="C6" s="2">
        <f t="shared" ref="C6:C11" si="0">B6*0.05</f>
        <v>6.6000000000000005</v>
      </c>
      <c r="D6" s="2">
        <f>B6+C6</f>
        <v>138.6</v>
      </c>
      <c r="E6" s="2">
        <f>ROUND(D6,0)</f>
        <v>139</v>
      </c>
    </row>
    <row r="7" spans="1:5" x14ac:dyDescent="0.15">
      <c r="A7" s="2" t="s">
        <v>33</v>
      </c>
      <c r="B7" s="2">
        <v>203</v>
      </c>
      <c r="C7" s="2">
        <f t="shared" si="0"/>
        <v>10.15</v>
      </c>
      <c r="D7" s="2">
        <f t="shared" ref="D7:D11" si="1">B7+C7</f>
        <v>213.15</v>
      </c>
      <c r="E7" s="2">
        <f t="shared" ref="E7:E11" si="2">ROUND(D7,0)</f>
        <v>213</v>
      </c>
    </row>
    <row r="8" spans="1:5" x14ac:dyDescent="0.15">
      <c r="A8" s="2" t="s">
        <v>35</v>
      </c>
      <c r="B8" s="2">
        <v>224</v>
      </c>
      <c r="C8" s="2">
        <f t="shared" si="0"/>
        <v>11.200000000000001</v>
      </c>
      <c r="D8" s="2">
        <f t="shared" si="1"/>
        <v>235.2</v>
      </c>
      <c r="E8" s="2">
        <f t="shared" si="2"/>
        <v>235</v>
      </c>
    </row>
    <row r="9" spans="1:5" x14ac:dyDescent="0.15">
      <c r="A9" s="2" t="s">
        <v>36</v>
      </c>
      <c r="B9" s="2">
        <v>187</v>
      </c>
      <c r="C9" s="2">
        <f t="shared" si="0"/>
        <v>9.35</v>
      </c>
      <c r="D9" s="2">
        <f t="shared" si="1"/>
        <v>196.35</v>
      </c>
      <c r="E9" s="2">
        <f t="shared" si="2"/>
        <v>196</v>
      </c>
    </row>
    <row r="10" spans="1:5" x14ac:dyDescent="0.15">
      <c r="A10" s="2" t="s">
        <v>37</v>
      </c>
      <c r="B10" s="2">
        <v>539</v>
      </c>
      <c r="C10" s="2">
        <f t="shared" si="0"/>
        <v>26.950000000000003</v>
      </c>
      <c r="D10" s="2">
        <f t="shared" si="1"/>
        <v>565.95000000000005</v>
      </c>
      <c r="E10" s="2">
        <f t="shared" si="2"/>
        <v>566</v>
      </c>
    </row>
    <row r="11" spans="1:5" x14ac:dyDescent="0.15">
      <c r="A11" s="2" t="s">
        <v>38</v>
      </c>
      <c r="B11" s="2">
        <v>436</v>
      </c>
      <c r="C11" s="2">
        <f t="shared" si="0"/>
        <v>21.8</v>
      </c>
      <c r="D11" s="2">
        <f t="shared" si="1"/>
        <v>457.8</v>
      </c>
      <c r="E11" s="2">
        <f t="shared" si="2"/>
        <v>458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RowHeight="13.5" x14ac:dyDescent="0.15"/>
  <cols>
    <col min="1" max="1" width="11.375" bestFit="1" customWidth="1"/>
    <col min="2" max="5" width="9.625" customWidth="1"/>
  </cols>
  <sheetData>
    <row r="1" spans="1:5" x14ac:dyDescent="0.15">
      <c r="A1" t="s">
        <v>52</v>
      </c>
    </row>
    <row r="3" spans="1:5" x14ac:dyDescent="0.15">
      <c r="A3" t="s">
        <v>34</v>
      </c>
    </row>
    <row r="5" spans="1:5" x14ac:dyDescent="0.15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</row>
    <row r="6" spans="1:5" x14ac:dyDescent="0.15">
      <c r="A6" s="2" t="s">
        <v>32</v>
      </c>
      <c r="B6" s="2">
        <v>132</v>
      </c>
      <c r="C6" s="2">
        <f t="shared" ref="C6:C11" si="0">B6*0.05</f>
        <v>6.6000000000000005</v>
      </c>
      <c r="D6" s="2">
        <f>B6+C6</f>
        <v>138.6</v>
      </c>
      <c r="E6" s="2">
        <f>ROUNDDOWN(D6,0)</f>
        <v>138</v>
      </c>
    </row>
    <row r="7" spans="1:5" x14ac:dyDescent="0.15">
      <c r="A7" s="2" t="s">
        <v>33</v>
      </c>
      <c r="B7" s="2">
        <v>203</v>
      </c>
      <c r="C7" s="2">
        <f t="shared" si="0"/>
        <v>10.15</v>
      </c>
      <c r="D7" s="2">
        <f t="shared" ref="D7:D11" si="1">B7+C7</f>
        <v>213.15</v>
      </c>
      <c r="E7" s="2">
        <f t="shared" ref="E7:E11" si="2">ROUNDDOWN(D7,0)</f>
        <v>213</v>
      </c>
    </row>
    <row r="8" spans="1:5" x14ac:dyDescent="0.15">
      <c r="A8" s="2" t="s">
        <v>35</v>
      </c>
      <c r="B8" s="2">
        <v>224</v>
      </c>
      <c r="C8" s="2">
        <f t="shared" si="0"/>
        <v>11.200000000000001</v>
      </c>
      <c r="D8" s="2">
        <f t="shared" si="1"/>
        <v>235.2</v>
      </c>
      <c r="E8" s="2">
        <f t="shared" si="2"/>
        <v>235</v>
      </c>
    </row>
    <row r="9" spans="1:5" x14ac:dyDescent="0.15">
      <c r="A9" s="2" t="s">
        <v>36</v>
      </c>
      <c r="B9" s="2">
        <v>187</v>
      </c>
      <c r="C9" s="2">
        <f t="shared" si="0"/>
        <v>9.35</v>
      </c>
      <c r="D9" s="2">
        <f t="shared" si="1"/>
        <v>196.35</v>
      </c>
      <c r="E9" s="2">
        <f t="shared" si="2"/>
        <v>196</v>
      </c>
    </row>
    <row r="10" spans="1:5" x14ac:dyDescent="0.15">
      <c r="A10" s="2" t="s">
        <v>37</v>
      </c>
      <c r="B10" s="2">
        <v>539</v>
      </c>
      <c r="C10" s="2">
        <f t="shared" si="0"/>
        <v>26.950000000000003</v>
      </c>
      <c r="D10" s="2">
        <f t="shared" si="1"/>
        <v>565.95000000000005</v>
      </c>
      <c r="E10" s="2">
        <f t="shared" si="2"/>
        <v>565</v>
      </c>
    </row>
    <row r="11" spans="1:5" x14ac:dyDescent="0.15">
      <c r="A11" s="2" t="s">
        <v>38</v>
      </c>
      <c r="B11" s="2">
        <v>436</v>
      </c>
      <c r="C11" s="2">
        <f t="shared" si="0"/>
        <v>21.8</v>
      </c>
      <c r="D11" s="2">
        <f t="shared" si="1"/>
        <v>457.8</v>
      </c>
      <c r="E11" s="2">
        <f t="shared" si="2"/>
        <v>457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RowHeight="13.5" x14ac:dyDescent="0.15"/>
  <cols>
    <col min="1" max="1" width="11.375" bestFit="1" customWidth="1"/>
    <col min="2" max="5" width="9.625" customWidth="1"/>
  </cols>
  <sheetData>
    <row r="1" spans="1:5" x14ac:dyDescent="0.15">
      <c r="A1" t="s">
        <v>53</v>
      </c>
    </row>
    <row r="3" spans="1:5" x14ac:dyDescent="0.15">
      <c r="A3" t="s">
        <v>34</v>
      </c>
    </row>
    <row r="5" spans="1:5" x14ac:dyDescent="0.15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</row>
    <row r="6" spans="1:5" x14ac:dyDescent="0.15">
      <c r="A6" s="2" t="s">
        <v>32</v>
      </c>
      <c r="B6" s="2">
        <v>132</v>
      </c>
      <c r="C6" s="2">
        <f t="shared" ref="C6:C11" si="0">B6*0.05</f>
        <v>6.6000000000000005</v>
      </c>
      <c r="D6" s="2">
        <f>B6+C6</f>
        <v>138.6</v>
      </c>
      <c r="E6" s="2">
        <f>ROUNDUP(D6,0)</f>
        <v>139</v>
      </c>
    </row>
    <row r="7" spans="1:5" x14ac:dyDescent="0.15">
      <c r="A7" s="2" t="s">
        <v>33</v>
      </c>
      <c r="B7" s="2">
        <v>203</v>
      </c>
      <c r="C7" s="2">
        <f t="shared" si="0"/>
        <v>10.15</v>
      </c>
      <c r="D7" s="2">
        <f t="shared" ref="D7:D11" si="1">B7+C7</f>
        <v>213.15</v>
      </c>
      <c r="E7" s="2">
        <f t="shared" ref="E7:E11" si="2">ROUNDUP(D7,0)</f>
        <v>214</v>
      </c>
    </row>
    <row r="8" spans="1:5" x14ac:dyDescent="0.15">
      <c r="A8" s="2" t="s">
        <v>35</v>
      </c>
      <c r="B8" s="2">
        <v>224</v>
      </c>
      <c r="C8" s="2">
        <f t="shared" si="0"/>
        <v>11.200000000000001</v>
      </c>
      <c r="D8" s="2">
        <f t="shared" si="1"/>
        <v>235.2</v>
      </c>
      <c r="E8" s="2">
        <f t="shared" si="2"/>
        <v>236</v>
      </c>
    </row>
    <row r="9" spans="1:5" x14ac:dyDescent="0.15">
      <c r="A9" s="2" t="s">
        <v>36</v>
      </c>
      <c r="B9" s="2">
        <v>187</v>
      </c>
      <c r="C9" s="2">
        <f t="shared" si="0"/>
        <v>9.35</v>
      </c>
      <c r="D9" s="2">
        <f t="shared" si="1"/>
        <v>196.35</v>
      </c>
      <c r="E9" s="2">
        <f t="shared" si="2"/>
        <v>197</v>
      </c>
    </row>
    <row r="10" spans="1:5" x14ac:dyDescent="0.15">
      <c r="A10" s="2" t="s">
        <v>37</v>
      </c>
      <c r="B10" s="2">
        <v>539</v>
      </c>
      <c r="C10" s="2">
        <f t="shared" si="0"/>
        <v>26.950000000000003</v>
      </c>
      <c r="D10" s="2">
        <f t="shared" si="1"/>
        <v>565.95000000000005</v>
      </c>
      <c r="E10" s="2">
        <f t="shared" si="2"/>
        <v>566</v>
      </c>
    </row>
    <row r="11" spans="1:5" x14ac:dyDescent="0.15">
      <c r="A11" s="2" t="s">
        <v>38</v>
      </c>
      <c r="B11" s="2">
        <v>436</v>
      </c>
      <c r="C11" s="2">
        <f t="shared" si="0"/>
        <v>21.8</v>
      </c>
      <c r="D11" s="2">
        <f t="shared" si="1"/>
        <v>457.8</v>
      </c>
      <c r="E11" s="2">
        <f t="shared" si="2"/>
        <v>458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RowHeight="13.5" x14ac:dyDescent="0.15"/>
  <cols>
    <col min="1" max="1" width="6.625" customWidth="1"/>
    <col min="2" max="4" width="10.625" customWidth="1"/>
    <col min="5" max="5" width="6.625" customWidth="1"/>
  </cols>
  <sheetData>
    <row r="1" spans="1:5" x14ac:dyDescent="0.15">
      <c r="A1" t="s">
        <v>54</v>
      </c>
    </row>
    <row r="3" spans="1:5" x14ac:dyDescent="0.15">
      <c r="A3" t="s">
        <v>55</v>
      </c>
    </row>
    <row r="4" spans="1:5" x14ac:dyDescent="0.15">
      <c r="E4" s="6" t="s">
        <v>66</v>
      </c>
    </row>
    <row r="5" spans="1:5" x14ac:dyDescent="0.15">
      <c r="A5" s="3" t="s">
        <v>56</v>
      </c>
      <c r="B5" s="3" t="s">
        <v>57</v>
      </c>
      <c r="C5" s="3" t="s">
        <v>58</v>
      </c>
      <c r="D5" s="3" t="s">
        <v>59</v>
      </c>
      <c r="E5" s="3" t="s">
        <v>67</v>
      </c>
    </row>
    <row r="6" spans="1:5" x14ac:dyDescent="0.15">
      <c r="A6" s="2" t="s">
        <v>60</v>
      </c>
      <c r="B6" s="5">
        <v>4550</v>
      </c>
      <c r="C6" s="5">
        <v>5139</v>
      </c>
      <c r="D6" s="5">
        <f>C6-B6</f>
        <v>589</v>
      </c>
      <c r="E6" s="2">
        <f>SIGN(D6)</f>
        <v>1</v>
      </c>
    </row>
    <row r="7" spans="1:5" x14ac:dyDescent="0.15">
      <c r="A7" s="2" t="s">
        <v>61</v>
      </c>
      <c r="B7" s="5">
        <v>5120</v>
      </c>
      <c r="C7" s="5">
        <v>5014</v>
      </c>
      <c r="D7" s="5">
        <f t="shared" ref="D7:D11" si="0">C7-B7</f>
        <v>-106</v>
      </c>
      <c r="E7" s="2">
        <f t="shared" ref="E7:E11" si="1">SIGN(D7)</f>
        <v>-1</v>
      </c>
    </row>
    <row r="8" spans="1:5" x14ac:dyDescent="0.15">
      <c r="A8" s="2" t="s">
        <v>62</v>
      </c>
      <c r="B8" s="5">
        <v>5420</v>
      </c>
      <c r="C8" s="5">
        <v>5420</v>
      </c>
      <c r="D8" s="5">
        <f t="shared" si="0"/>
        <v>0</v>
      </c>
      <c r="E8" s="2">
        <f t="shared" si="1"/>
        <v>0</v>
      </c>
    </row>
    <row r="9" spans="1:5" x14ac:dyDescent="0.15">
      <c r="A9" s="2" t="s">
        <v>63</v>
      </c>
      <c r="B9" s="5">
        <v>4930</v>
      </c>
      <c r="C9" s="5">
        <v>5203</v>
      </c>
      <c r="D9" s="5">
        <f t="shared" si="0"/>
        <v>273</v>
      </c>
      <c r="E9" s="2">
        <f t="shared" si="1"/>
        <v>1</v>
      </c>
    </row>
    <row r="10" spans="1:5" x14ac:dyDescent="0.15">
      <c r="A10" s="2" t="s">
        <v>64</v>
      </c>
      <c r="B10" s="5">
        <v>4850</v>
      </c>
      <c r="C10" s="5">
        <v>4738</v>
      </c>
      <c r="D10" s="5">
        <f t="shared" si="0"/>
        <v>-112</v>
      </c>
      <c r="E10" s="2">
        <f t="shared" si="1"/>
        <v>-1</v>
      </c>
    </row>
    <row r="11" spans="1:5" x14ac:dyDescent="0.15">
      <c r="A11" s="2" t="s">
        <v>65</v>
      </c>
      <c r="B11" s="5">
        <v>5330</v>
      </c>
      <c r="C11" s="5">
        <v>5330</v>
      </c>
      <c r="D11" s="5">
        <f t="shared" si="0"/>
        <v>0</v>
      </c>
      <c r="E11" s="2">
        <f t="shared" si="1"/>
        <v>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3.5" x14ac:dyDescent="0.15"/>
  <cols>
    <col min="1" max="1" width="10.625" customWidth="1"/>
    <col min="2" max="2" width="6.625" customWidth="1"/>
    <col min="3" max="3" width="10.625" customWidth="1"/>
  </cols>
  <sheetData>
    <row r="1" spans="1:3" x14ac:dyDescent="0.15">
      <c r="A1" t="s">
        <v>77</v>
      </c>
    </row>
    <row r="3" spans="1:3" x14ac:dyDescent="0.15">
      <c r="A3" t="s">
        <v>76</v>
      </c>
    </row>
    <row r="4" spans="1:3" x14ac:dyDescent="0.15">
      <c r="C4" s="6" t="s">
        <v>75</v>
      </c>
    </row>
    <row r="5" spans="1:3" x14ac:dyDescent="0.15">
      <c r="A5" s="3" t="s">
        <v>68</v>
      </c>
      <c r="B5" s="7" t="s">
        <v>56</v>
      </c>
      <c r="C5" s="3" t="s">
        <v>72</v>
      </c>
    </row>
    <row r="6" spans="1:3" x14ac:dyDescent="0.15">
      <c r="A6" s="2" t="s">
        <v>69</v>
      </c>
      <c r="B6" s="8" t="s">
        <v>60</v>
      </c>
      <c r="C6" s="5">
        <v>3423</v>
      </c>
    </row>
    <row r="7" spans="1:3" x14ac:dyDescent="0.15">
      <c r="A7" s="2" t="s">
        <v>69</v>
      </c>
      <c r="B7" s="8" t="s">
        <v>61</v>
      </c>
      <c r="C7" s="5">
        <v>2987</v>
      </c>
    </row>
    <row r="8" spans="1:3" hidden="1" x14ac:dyDescent="0.15">
      <c r="A8" s="2" t="s">
        <v>69</v>
      </c>
      <c r="B8" s="8" t="s">
        <v>62</v>
      </c>
      <c r="C8" s="5">
        <v>3013</v>
      </c>
    </row>
    <row r="9" spans="1:3" x14ac:dyDescent="0.15">
      <c r="A9" s="2"/>
      <c r="B9" s="8" t="s">
        <v>73</v>
      </c>
      <c r="C9" s="5">
        <f>SUBTOTAL(9,C6:C8)</f>
        <v>9423</v>
      </c>
    </row>
    <row r="10" spans="1:3" x14ac:dyDescent="0.15">
      <c r="A10" s="2" t="s">
        <v>70</v>
      </c>
      <c r="B10" s="8" t="s">
        <v>60</v>
      </c>
      <c r="C10" s="5">
        <v>3350</v>
      </c>
    </row>
    <row r="11" spans="1:3" x14ac:dyDescent="0.15">
      <c r="A11" s="2" t="s">
        <v>70</v>
      </c>
      <c r="B11" s="8" t="s">
        <v>61</v>
      </c>
      <c r="C11" s="5">
        <v>2784</v>
      </c>
    </row>
    <row r="12" spans="1:3" hidden="1" x14ac:dyDescent="0.15">
      <c r="A12" s="2" t="s">
        <v>70</v>
      </c>
      <c r="B12" s="8" t="s">
        <v>62</v>
      </c>
      <c r="C12" s="5">
        <v>2920</v>
      </c>
    </row>
    <row r="13" spans="1:3" x14ac:dyDescent="0.15">
      <c r="A13" s="2"/>
      <c r="B13" s="8" t="s">
        <v>73</v>
      </c>
      <c r="C13" s="5">
        <f>SUBTOTAL(9,C10:C12)</f>
        <v>9054</v>
      </c>
    </row>
    <row r="14" spans="1:3" x14ac:dyDescent="0.15">
      <c r="A14" s="2" t="s">
        <v>71</v>
      </c>
      <c r="B14" s="8" t="s">
        <v>60</v>
      </c>
      <c r="C14" s="5">
        <v>3692</v>
      </c>
    </row>
    <row r="15" spans="1:3" x14ac:dyDescent="0.15">
      <c r="A15" s="2" t="s">
        <v>71</v>
      </c>
      <c r="B15" s="8" t="s">
        <v>61</v>
      </c>
      <c r="C15" s="5">
        <v>3014</v>
      </c>
    </row>
    <row r="16" spans="1:3" hidden="1" x14ac:dyDescent="0.15">
      <c r="A16" s="2" t="s">
        <v>71</v>
      </c>
      <c r="B16" s="8" t="s">
        <v>62</v>
      </c>
      <c r="C16" s="5">
        <v>3235</v>
      </c>
    </row>
    <row r="17" spans="1:3" x14ac:dyDescent="0.15">
      <c r="A17" s="2"/>
      <c r="B17" s="8" t="s">
        <v>73</v>
      </c>
      <c r="C17" s="5">
        <f>SUBTOTAL(9,C14:C16)</f>
        <v>9941</v>
      </c>
    </row>
    <row r="18" spans="1:3" x14ac:dyDescent="0.15">
      <c r="A18" s="2"/>
      <c r="B18" s="9" t="s">
        <v>74</v>
      </c>
      <c r="C18" s="5">
        <f>SUBTOTAL(9,C6:C16)</f>
        <v>28418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defaultRowHeight="13.5" x14ac:dyDescent="0.15"/>
  <cols>
    <col min="1" max="1" width="10.625" customWidth="1"/>
    <col min="2" max="2" width="6.625" customWidth="1"/>
    <col min="3" max="3" width="10.625" customWidth="1"/>
  </cols>
  <sheetData>
    <row r="1" spans="1:3" x14ac:dyDescent="0.15">
      <c r="A1" t="s">
        <v>78</v>
      </c>
    </row>
    <row r="3" spans="1:3" x14ac:dyDescent="0.15">
      <c r="A3" t="s">
        <v>76</v>
      </c>
    </row>
    <row r="4" spans="1:3" x14ac:dyDescent="0.15">
      <c r="C4" s="6" t="s">
        <v>75</v>
      </c>
    </row>
    <row r="5" spans="1:3" x14ac:dyDescent="0.15">
      <c r="A5" s="3" t="s">
        <v>68</v>
      </c>
      <c r="B5" s="7" t="s">
        <v>56</v>
      </c>
      <c r="C5" s="3" t="s">
        <v>72</v>
      </c>
    </row>
    <row r="6" spans="1:3" x14ac:dyDescent="0.15">
      <c r="A6" s="2" t="s">
        <v>69</v>
      </c>
      <c r="B6" s="8" t="s">
        <v>60</v>
      </c>
      <c r="C6" s="5">
        <v>3423</v>
      </c>
    </row>
    <row r="7" spans="1:3" x14ac:dyDescent="0.15">
      <c r="A7" s="2" t="s">
        <v>69</v>
      </c>
      <c r="B7" s="8" t="s">
        <v>61</v>
      </c>
      <c r="C7" s="5">
        <v>2987</v>
      </c>
    </row>
    <row r="8" spans="1:3" x14ac:dyDescent="0.15">
      <c r="A8" s="2" t="s">
        <v>69</v>
      </c>
      <c r="B8" s="8" t="s">
        <v>62</v>
      </c>
      <c r="C8" s="5">
        <v>3013</v>
      </c>
    </row>
    <row r="9" spans="1:3" x14ac:dyDescent="0.15">
      <c r="A9" s="2" t="s">
        <v>70</v>
      </c>
      <c r="B9" s="8" t="s">
        <v>60</v>
      </c>
      <c r="C9" s="5">
        <v>3350</v>
      </c>
    </row>
    <row r="10" spans="1:3" x14ac:dyDescent="0.15">
      <c r="A10" s="2" t="s">
        <v>70</v>
      </c>
      <c r="B10" s="8" t="s">
        <v>61</v>
      </c>
      <c r="C10" s="5">
        <v>2784</v>
      </c>
    </row>
    <row r="11" spans="1:3" x14ac:dyDescent="0.15">
      <c r="A11" s="2" t="s">
        <v>70</v>
      </c>
      <c r="B11" s="8" t="s">
        <v>62</v>
      </c>
      <c r="C11" s="5">
        <v>2920</v>
      </c>
    </row>
    <row r="12" spans="1:3" x14ac:dyDescent="0.15">
      <c r="A12" s="2" t="s">
        <v>71</v>
      </c>
      <c r="B12" s="8" t="s">
        <v>60</v>
      </c>
      <c r="C12" s="5">
        <v>3692</v>
      </c>
    </row>
    <row r="13" spans="1:3" x14ac:dyDescent="0.15">
      <c r="A13" s="2" t="s">
        <v>71</v>
      </c>
      <c r="B13" s="8" t="s">
        <v>61</v>
      </c>
      <c r="C13" s="5">
        <v>3014</v>
      </c>
    </row>
    <row r="14" spans="1:3" x14ac:dyDescent="0.15">
      <c r="A14" s="2" t="s">
        <v>71</v>
      </c>
      <c r="B14" s="8" t="s">
        <v>62</v>
      </c>
      <c r="C14" s="5">
        <v>3235</v>
      </c>
    </row>
    <row r="15" spans="1:3" x14ac:dyDescent="0.15">
      <c r="A15" s="2"/>
      <c r="B15" s="9" t="s">
        <v>74</v>
      </c>
      <c r="C15" s="5">
        <f>SUM(C6:C14)</f>
        <v>28418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/>
  </sheetViews>
  <sheetFormatPr defaultRowHeight="13.5" x14ac:dyDescent="0.15"/>
  <cols>
    <col min="1" max="3" width="10.625" customWidth="1"/>
  </cols>
  <sheetData>
    <row r="1" spans="1:3" x14ac:dyDescent="0.15">
      <c r="A1" t="s">
        <v>79</v>
      </c>
    </row>
    <row r="3" spans="1:3" x14ac:dyDescent="0.15">
      <c r="A3" t="s">
        <v>80</v>
      </c>
    </row>
    <row r="4" spans="1:3" x14ac:dyDescent="0.15">
      <c r="C4" s="6" t="s">
        <v>75</v>
      </c>
    </row>
    <row r="5" spans="1:3" x14ac:dyDescent="0.15">
      <c r="A5" s="3" t="s">
        <v>68</v>
      </c>
      <c r="B5" s="7" t="s">
        <v>6</v>
      </c>
      <c r="C5" s="3" t="s">
        <v>72</v>
      </c>
    </row>
    <row r="6" spans="1:3" x14ac:dyDescent="0.15">
      <c r="A6" s="2" t="s">
        <v>69</v>
      </c>
      <c r="B6" s="8" t="s">
        <v>82</v>
      </c>
      <c r="C6" s="5">
        <v>680</v>
      </c>
    </row>
    <row r="7" spans="1:3" x14ac:dyDescent="0.15">
      <c r="A7" s="2" t="s">
        <v>70</v>
      </c>
      <c r="B7" s="8" t="s">
        <v>81</v>
      </c>
      <c r="C7" s="5">
        <v>1240</v>
      </c>
    </row>
    <row r="8" spans="1:3" x14ac:dyDescent="0.15">
      <c r="A8" s="2" t="s">
        <v>69</v>
      </c>
      <c r="B8" s="8" t="s">
        <v>84</v>
      </c>
      <c r="C8" s="5">
        <v>530</v>
      </c>
    </row>
    <row r="9" spans="1:3" x14ac:dyDescent="0.15">
      <c r="A9" s="2" t="s">
        <v>69</v>
      </c>
      <c r="B9" s="8" t="s">
        <v>85</v>
      </c>
      <c r="C9" s="5">
        <v>243</v>
      </c>
    </row>
    <row r="10" spans="1:3" x14ac:dyDescent="0.15">
      <c r="A10" s="2" t="s">
        <v>70</v>
      </c>
      <c r="B10" s="8" t="s">
        <v>81</v>
      </c>
      <c r="C10" s="5">
        <v>863</v>
      </c>
    </row>
    <row r="11" spans="1:3" x14ac:dyDescent="0.15">
      <c r="A11" s="2" t="s">
        <v>69</v>
      </c>
      <c r="B11" s="8" t="s">
        <v>82</v>
      </c>
      <c r="C11" s="5">
        <v>740</v>
      </c>
    </row>
    <row r="12" spans="1:3" x14ac:dyDescent="0.15">
      <c r="A12" s="2" t="s">
        <v>71</v>
      </c>
      <c r="B12" s="8" t="s">
        <v>85</v>
      </c>
      <c r="C12" s="5">
        <v>154</v>
      </c>
    </row>
    <row r="13" spans="1:3" x14ac:dyDescent="0.15">
      <c r="A13" s="2" t="s">
        <v>70</v>
      </c>
      <c r="B13" s="8" t="s">
        <v>83</v>
      </c>
      <c r="C13" s="5">
        <v>343</v>
      </c>
    </row>
    <row r="14" spans="1:3" x14ac:dyDescent="0.15">
      <c r="A14" s="2" t="s">
        <v>70</v>
      </c>
      <c r="B14" s="8" t="s">
        <v>85</v>
      </c>
      <c r="C14" s="5">
        <v>105</v>
      </c>
    </row>
    <row r="15" spans="1:3" x14ac:dyDescent="0.15">
      <c r="A15" s="2" t="s">
        <v>71</v>
      </c>
      <c r="B15" s="8" t="s">
        <v>81</v>
      </c>
      <c r="C15" s="5">
        <v>670</v>
      </c>
    </row>
    <row r="16" spans="1:3" x14ac:dyDescent="0.15">
      <c r="A16" s="2" t="s">
        <v>70</v>
      </c>
      <c r="B16" s="8" t="s">
        <v>81</v>
      </c>
      <c r="C16" s="5">
        <v>878</v>
      </c>
    </row>
    <row r="17" spans="1:3" x14ac:dyDescent="0.15">
      <c r="A17" s="2" t="s">
        <v>71</v>
      </c>
      <c r="B17" s="8" t="s">
        <v>83</v>
      </c>
      <c r="C17" s="5">
        <v>544</v>
      </c>
    </row>
    <row r="18" spans="1:3" x14ac:dyDescent="0.15">
      <c r="A18" s="2" t="s">
        <v>69</v>
      </c>
      <c r="B18" s="8" t="s">
        <v>84</v>
      </c>
      <c r="C18" s="5">
        <v>348</v>
      </c>
    </row>
    <row r="19" spans="1:3" x14ac:dyDescent="0.15">
      <c r="A19" s="2" t="s">
        <v>70</v>
      </c>
      <c r="B19" s="8" t="s">
        <v>81</v>
      </c>
      <c r="C19" s="5">
        <v>1033</v>
      </c>
    </row>
    <row r="20" spans="1:3" x14ac:dyDescent="0.15">
      <c r="A20" s="2" t="s">
        <v>71</v>
      </c>
      <c r="B20" s="8" t="s">
        <v>85</v>
      </c>
      <c r="C20" s="5">
        <v>223</v>
      </c>
    </row>
    <row r="21" spans="1:3" x14ac:dyDescent="0.15">
      <c r="A21" s="2"/>
      <c r="B21" s="9"/>
      <c r="C21" s="5"/>
    </row>
    <row r="22" spans="1:3" x14ac:dyDescent="0.15">
      <c r="A22" s="10" t="s">
        <v>87</v>
      </c>
      <c r="B22" s="10"/>
      <c r="C22" s="5">
        <f>SUMIF(A6:A20,"山田花子",C6:C20)</f>
        <v>4462</v>
      </c>
    </row>
  </sheetData>
  <mergeCells count="1">
    <mergeCell ref="A22:B22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/>
  </sheetViews>
  <sheetFormatPr defaultRowHeight="13.5" x14ac:dyDescent="0.15"/>
  <cols>
    <col min="1" max="3" width="10.625" customWidth="1"/>
  </cols>
  <sheetData>
    <row r="1" spans="1:3" x14ac:dyDescent="0.15">
      <c r="A1" t="s">
        <v>88</v>
      </c>
    </row>
    <row r="3" spans="1:3" x14ac:dyDescent="0.15">
      <c r="A3" t="s">
        <v>80</v>
      </c>
    </row>
    <row r="4" spans="1:3" x14ac:dyDescent="0.15">
      <c r="C4" s="6" t="s">
        <v>75</v>
      </c>
    </row>
    <row r="5" spans="1:3" x14ac:dyDescent="0.15">
      <c r="A5" s="3" t="s">
        <v>68</v>
      </c>
      <c r="B5" s="7" t="s">
        <v>6</v>
      </c>
      <c r="C5" s="3" t="s">
        <v>72</v>
      </c>
    </row>
    <row r="6" spans="1:3" x14ac:dyDescent="0.15">
      <c r="A6" s="2" t="s">
        <v>69</v>
      </c>
      <c r="B6" s="8" t="s">
        <v>82</v>
      </c>
      <c r="C6" s="5">
        <v>680</v>
      </c>
    </row>
    <row r="7" spans="1:3" x14ac:dyDescent="0.15">
      <c r="A7" s="2" t="s">
        <v>70</v>
      </c>
      <c r="B7" s="8" t="s">
        <v>81</v>
      </c>
      <c r="C7" s="5">
        <v>1240</v>
      </c>
    </row>
    <row r="8" spans="1:3" x14ac:dyDescent="0.15">
      <c r="A8" s="2" t="s">
        <v>69</v>
      </c>
      <c r="B8" s="8" t="s">
        <v>84</v>
      </c>
      <c r="C8" s="5">
        <v>530</v>
      </c>
    </row>
    <row r="9" spans="1:3" x14ac:dyDescent="0.15">
      <c r="A9" s="2" t="s">
        <v>69</v>
      </c>
      <c r="B9" s="8" t="s">
        <v>85</v>
      </c>
      <c r="C9" s="5">
        <v>243</v>
      </c>
    </row>
    <row r="10" spans="1:3" x14ac:dyDescent="0.15">
      <c r="A10" s="2" t="s">
        <v>70</v>
      </c>
      <c r="B10" s="8" t="s">
        <v>81</v>
      </c>
      <c r="C10" s="5">
        <v>863</v>
      </c>
    </row>
    <row r="11" spans="1:3" x14ac:dyDescent="0.15">
      <c r="A11" s="2" t="s">
        <v>69</v>
      </c>
      <c r="B11" s="8" t="s">
        <v>82</v>
      </c>
      <c r="C11" s="5">
        <v>740</v>
      </c>
    </row>
    <row r="12" spans="1:3" x14ac:dyDescent="0.15">
      <c r="A12" s="2" t="s">
        <v>71</v>
      </c>
      <c r="B12" s="8" t="s">
        <v>85</v>
      </c>
      <c r="C12" s="5">
        <v>154</v>
      </c>
    </row>
    <row r="13" spans="1:3" x14ac:dyDescent="0.15">
      <c r="A13" s="2" t="s">
        <v>70</v>
      </c>
      <c r="B13" s="8" t="s">
        <v>83</v>
      </c>
      <c r="C13" s="5">
        <v>343</v>
      </c>
    </row>
    <row r="14" spans="1:3" x14ac:dyDescent="0.15">
      <c r="A14" s="2" t="s">
        <v>70</v>
      </c>
      <c r="B14" s="8" t="s">
        <v>85</v>
      </c>
      <c r="C14" s="5">
        <v>105</v>
      </c>
    </row>
    <row r="15" spans="1:3" x14ac:dyDescent="0.15">
      <c r="A15" s="2" t="s">
        <v>71</v>
      </c>
      <c r="B15" s="8" t="s">
        <v>81</v>
      </c>
      <c r="C15" s="5">
        <v>670</v>
      </c>
    </row>
    <row r="16" spans="1:3" x14ac:dyDescent="0.15">
      <c r="A16" s="2" t="s">
        <v>70</v>
      </c>
      <c r="B16" s="8" t="s">
        <v>81</v>
      </c>
      <c r="C16" s="5">
        <v>878</v>
      </c>
    </row>
    <row r="17" spans="1:3" x14ac:dyDescent="0.15">
      <c r="A17" s="2" t="s">
        <v>71</v>
      </c>
      <c r="B17" s="8" t="s">
        <v>83</v>
      </c>
      <c r="C17" s="5">
        <v>544</v>
      </c>
    </row>
    <row r="18" spans="1:3" x14ac:dyDescent="0.15">
      <c r="A18" s="2" t="s">
        <v>69</v>
      </c>
      <c r="B18" s="8" t="s">
        <v>84</v>
      </c>
      <c r="C18" s="5">
        <v>348</v>
      </c>
    </row>
    <row r="19" spans="1:3" x14ac:dyDescent="0.15">
      <c r="A19" s="2" t="s">
        <v>70</v>
      </c>
      <c r="B19" s="8" t="s">
        <v>81</v>
      </c>
      <c r="C19" s="5">
        <v>1033</v>
      </c>
    </row>
    <row r="20" spans="1:3" x14ac:dyDescent="0.15">
      <c r="A20" s="2" t="s">
        <v>71</v>
      </c>
      <c r="B20" s="8" t="s">
        <v>85</v>
      </c>
      <c r="C20" s="5">
        <v>223</v>
      </c>
    </row>
    <row r="21" spans="1:3" x14ac:dyDescent="0.15">
      <c r="A21" s="2"/>
      <c r="B21" s="9"/>
      <c r="C21" s="5"/>
    </row>
    <row r="22" spans="1:3" x14ac:dyDescent="0.15">
      <c r="A22" s="10" t="s">
        <v>86</v>
      </c>
      <c r="B22" s="10"/>
      <c r="C22" s="5">
        <f>SUMIFS(C6:C20,A6:A20,"山田花子",B6:B20,"パソコン")</f>
        <v>4014</v>
      </c>
    </row>
  </sheetData>
  <mergeCells count="1">
    <mergeCell ref="A22:B22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RowHeight="13.5" x14ac:dyDescent="0.15"/>
  <cols>
    <col min="1" max="1" width="11.375" bestFit="1" customWidth="1"/>
    <col min="2" max="5" width="9.625" customWidth="1"/>
  </cols>
  <sheetData>
    <row r="1" spans="1:5" x14ac:dyDescent="0.15">
      <c r="A1" t="s">
        <v>4</v>
      </c>
    </row>
    <row r="3" spans="1:5" x14ac:dyDescent="0.15">
      <c r="A3" t="s">
        <v>5</v>
      </c>
    </row>
    <row r="5" spans="1:5" x14ac:dyDescent="0.15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</row>
    <row r="6" spans="1:5" x14ac:dyDescent="0.15">
      <c r="A6" s="2" t="s">
        <v>11</v>
      </c>
      <c r="B6" s="2">
        <v>230</v>
      </c>
      <c r="C6" s="2">
        <f t="shared" ref="C6:C11" si="0">B6*0.05</f>
        <v>11.5</v>
      </c>
      <c r="D6" s="2">
        <f>B6+C6</f>
        <v>241.5</v>
      </c>
      <c r="E6" s="2">
        <f>CEILING(D6,5)</f>
        <v>245</v>
      </c>
    </row>
    <row r="7" spans="1:5" x14ac:dyDescent="0.15">
      <c r="A7" s="2" t="s">
        <v>12</v>
      </c>
      <c r="B7" s="2">
        <v>245</v>
      </c>
      <c r="C7" s="2">
        <f t="shared" si="0"/>
        <v>12.25</v>
      </c>
      <c r="D7" s="2">
        <f t="shared" ref="D7:D11" si="1">B7+C7</f>
        <v>257.25</v>
      </c>
      <c r="E7" s="2">
        <f t="shared" ref="E7:E11" si="2">CEILING(D7,5)</f>
        <v>260</v>
      </c>
    </row>
    <row r="8" spans="1:5" x14ac:dyDescent="0.15">
      <c r="A8" s="2" t="s">
        <v>13</v>
      </c>
      <c r="B8" s="2">
        <v>220</v>
      </c>
      <c r="C8" s="2">
        <f t="shared" si="0"/>
        <v>11</v>
      </c>
      <c r="D8" s="2">
        <f t="shared" si="1"/>
        <v>231</v>
      </c>
      <c r="E8" s="2">
        <f t="shared" si="2"/>
        <v>235</v>
      </c>
    </row>
    <row r="9" spans="1:5" x14ac:dyDescent="0.15">
      <c r="A9" s="2" t="s">
        <v>14</v>
      </c>
      <c r="B9" s="2">
        <v>265</v>
      </c>
      <c r="C9" s="2">
        <f t="shared" si="0"/>
        <v>13.25</v>
      </c>
      <c r="D9" s="2">
        <f t="shared" si="1"/>
        <v>278.25</v>
      </c>
      <c r="E9" s="2">
        <f t="shared" si="2"/>
        <v>280</v>
      </c>
    </row>
    <row r="10" spans="1:5" x14ac:dyDescent="0.15">
      <c r="A10" s="2" t="s">
        <v>15</v>
      </c>
      <c r="B10" s="2">
        <v>215</v>
      </c>
      <c r="C10" s="2">
        <f t="shared" si="0"/>
        <v>10.75</v>
      </c>
      <c r="D10" s="2">
        <f t="shared" si="1"/>
        <v>225.75</v>
      </c>
      <c r="E10" s="2">
        <f t="shared" si="2"/>
        <v>230</v>
      </c>
    </row>
    <row r="11" spans="1:5" x14ac:dyDescent="0.15">
      <c r="A11" s="2" t="s">
        <v>16</v>
      </c>
      <c r="B11" s="2">
        <v>250</v>
      </c>
      <c r="C11" s="2">
        <f t="shared" si="0"/>
        <v>12.5</v>
      </c>
      <c r="D11" s="2">
        <f t="shared" si="1"/>
        <v>262.5</v>
      </c>
      <c r="E11" s="2">
        <f t="shared" si="2"/>
        <v>265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defaultRowHeight="13.5" x14ac:dyDescent="0.15"/>
  <cols>
    <col min="1" max="1" width="12.5" bestFit="1" customWidth="1"/>
    <col min="2" max="4" width="9.625" customWidth="1"/>
  </cols>
  <sheetData>
    <row r="1" spans="1:4" x14ac:dyDescent="0.15">
      <c r="A1" t="s">
        <v>27</v>
      </c>
    </row>
    <row r="3" spans="1:4" x14ac:dyDescent="0.15">
      <c r="A3" t="s">
        <v>17</v>
      </c>
    </row>
    <row r="5" spans="1:4" x14ac:dyDescent="0.15">
      <c r="A5" s="3" t="s">
        <v>6</v>
      </c>
      <c r="B5" s="3" t="s">
        <v>18</v>
      </c>
      <c r="C5" s="3" t="s">
        <v>19</v>
      </c>
      <c r="D5" s="3" t="s">
        <v>20</v>
      </c>
    </row>
    <row r="6" spans="1:4" x14ac:dyDescent="0.15">
      <c r="A6" s="2" t="s">
        <v>21</v>
      </c>
      <c r="B6" s="2">
        <v>437</v>
      </c>
      <c r="C6" s="2">
        <f>EVEN(B6)</f>
        <v>438</v>
      </c>
      <c r="D6" s="2">
        <f>C6/2</f>
        <v>219</v>
      </c>
    </row>
    <row r="7" spans="1:4" x14ac:dyDescent="0.15">
      <c r="A7" s="2" t="s">
        <v>22</v>
      </c>
      <c r="B7" s="2">
        <v>592</v>
      </c>
      <c r="C7" s="2">
        <f t="shared" ref="C7:C11" si="0">EVEN(B7)</f>
        <v>592</v>
      </c>
      <c r="D7" s="2">
        <f t="shared" ref="D7:D11" si="1">C7/2</f>
        <v>296</v>
      </c>
    </row>
    <row r="8" spans="1:4" x14ac:dyDescent="0.15">
      <c r="A8" s="2" t="s">
        <v>23</v>
      </c>
      <c r="B8" s="2">
        <v>339</v>
      </c>
      <c r="C8" s="2">
        <f t="shared" si="0"/>
        <v>340</v>
      </c>
      <c r="D8" s="2">
        <f t="shared" si="1"/>
        <v>170</v>
      </c>
    </row>
    <row r="9" spans="1:4" x14ac:dyDescent="0.15">
      <c r="A9" s="2" t="s">
        <v>24</v>
      </c>
      <c r="B9" s="2">
        <v>340</v>
      </c>
      <c r="C9" s="2">
        <f t="shared" si="0"/>
        <v>340</v>
      </c>
      <c r="D9" s="2">
        <f t="shared" si="1"/>
        <v>170</v>
      </c>
    </row>
    <row r="10" spans="1:4" x14ac:dyDescent="0.15">
      <c r="A10" s="2" t="s">
        <v>25</v>
      </c>
      <c r="B10" s="2">
        <v>277</v>
      </c>
      <c r="C10" s="2">
        <f t="shared" si="0"/>
        <v>278</v>
      </c>
      <c r="D10" s="2">
        <f t="shared" si="1"/>
        <v>139</v>
      </c>
    </row>
    <row r="11" spans="1:4" x14ac:dyDescent="0.15">
      <c r="A11" s="2" t="s">
        <v>26</v>
      </c>
      <c r="B11" s="2">
        <v>248</v>
      </c>
      <c r="C11" s="2">
        <f t="shared" si="0"/>
        <v>248</v>
      </c>
      <c r="D11" s="2">
        <f t="shared" si="1"/>
        <v>124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RowHeight="13.5" x14ac:dyDescent="0.15"/>
  <cols>
    <col min="1" max="1" width="11.375" bestFit="1" customWidth="1"/>
    <col min="2" max="5" width="9.625" customWidth="1"/>
  </cols>
  <sheetData>
    <row r="1" spans="1:5" x14ac:dyDescent="0.15">
      <c r="A1" t="s">
        <v>28</v>
      </c>
    </row>
    <row r="3" spans="1:5" x14ac:dyDescent="0.15">
      <c r="A3" t="s">
        <v>5</v>
      </c>
    </row>
    <row r="5" spans="1:5" x14ac:dyDescent="0.15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</row>
    <row r="6" spans="1:5" x14ac:dyDescent="0.15">
      <c r="A6" s="2" t="s">
        <v>11</v>
      </c>
      <c r="B6" s="2">
        <v>230</v>
      </c>
      <c r="C6" s="2">
        <f t="shared" ref="C6:C11" si="0">B6*0.05</f>
        <v>11.5</v>
      </c>
      <c r="D6" s="2">
        <f>B6+C6</f>
        <v>241.5</v>
      </c>
      <c r="E6" s="2">
        <f>FLOOR(D6,5)</f>
        <v>240</v>
      </c>
    </row>
    <row r="7" spans="1:5" x14ac:dyDescent="0.15">
      <c r="A7" s="2" t="s">
        <v>12</v>
      </c>
      <c r="B7" s="2">
        <v>245</v>
      </c>
      <c r="C7" s="2">
        <f t="shared" si="0"/>
        <v>12.25</v>
      </c>
      <c r="D7" s="2">
        <f t="shared" ref="D7:D11" si="1">B7+C7</f>
        <v>257.25</v>
      </c>
      <c r="E7" s="2">
        <f t="shared" ref="E7:E11" si="2">FLOOR(D7,5)</f>
        <v>255</v>
      </c>
    </row>
    <row r="8" spans="1:5" x14ac:dyDescent="0.15">
      <c r="A8" s="2" t="s">
        <v>13</v>
      </c>
      <c r="B8" s="2">
        <v>220</v>
      </c>
      <c r="C8" s="2">
        <f t="shared" si="0"/>
        <v>11</v>
      </c>
      <c r="D8" s="2">
        <f t="shared" si="1"/>
        <v>231</v>
      </c>
      <c r="E8" s="2">
        <f t="shared" si="2"/>
        <v>230</v>
      </c>
    </row>
    <row r="9" spans="1:5" x14ac:dyDescent="0.15">
      <c r="A9" s="2" t="s">
        <v>14</v>
      </c>
      <c r="B9" s="2">
        <v>265</v>
      </c>
      <c r="C9" s="2">
        <f t="shared" si="0"/>
        <v>13.25</v>
      </c>
      <c r="D9" s="2">
        <f t="shared" si="1"/>
        <v>278.25</v>
      </c>
      <c r="E9" s="2">
        <f t="shared" si="2"/>
        <v>275</v>
      </c>
    </row>
    <row r="10" spans="1:5" x14ac:dyDescent="0.15">
      <c r="A10" s="2" t="s">
        <v>15</v>
      </c>
      <c r="B10" s="2">
        <v>215</v>
      </c>
      <c r="C10" s="2">
        <f t="shared" si="0"/>
        <v>10.75</v>
      </c>
      <c r="D10" s="2">
        <f t="shared" si="1"/>
        <v>225.75</v>
      </c>
      <c r="E10" s="2">
        <f t="shared" si="2"/>
        <v>225</v>
      </c>
    </row>
    <row r="11" spans="1:5" x14ac:dyDescent="0.15">
      <c r="A11" s="2" t="s">
        <v>16</v>
      </c>
      <c r="B11" s="2">
        <v>250</v>
      </c>
      <c r="C11" s="2">
        <f t="shared" si="0"/>
        <v>12.5</v>
      </c>
      <c r="D11" s="2">
        <f t="shared" si="1"/>
        <v>262.5</v>
      </c>
      <c r="E11" s="2">
        <f t="shared" si="2"/>
        <v>260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5" x14ac:dyDescent="0.15"/>
  <cols>
    <col min="1" max="1" width="11" bestFit="1" customWidth="1"/>
  </cols>
  <sheetData>
    <row r="1" spans="1:2" x14ac:dyDescent="0.15">
      <c r="A1" t="s">
        <v>29</v>
      </c>
    </row>
    <row r="3" spans="1:2" x14ac:dyDescent="0.15">
      <c r="A3" t="s">
        <v>30</v>
      </c>
      <c r="B3" s="2">
        <f>GCD(B6:B11)</f>
        <v>4</v>
      </c>
    </row>
    <row r="5" spans="1:2" x14ac:dyDescent="0.15">
      <c r="A5" s="3" t="s">
        <v>1</v>
      </c>
      <c r="B5" s="3" t="s">
        <v>2</v>
      </c>
    </row>
    <row r="6" spans="1:2" x14ac:dyDescent="0.15">
      <c r="A6" s="2">
        <v>1</v>
      </c>
      <c r="B6" s="2">
        <v>12</v>
      </c>
    </row>
    <row r="7" spans="1:2" x14ac:dyDescent="0.15">
      <c r="A7" s="2">
        <v>2</v>
      </c>
      <c r="B7" s="2">
        <v>8</v>
      </c>
    </row>
    <row r="8" spans="1:2" x14ac:dyDescent="0.15">
      <c r="A8" s="2">
        <v>3</v>
      </c>
      <c r="B8" s="2">
        <v>16</v>
      </c>
    </row>
    <row r="9" spans="1:2" x14ac:dyDescent="0.15">
      <c r="A9" s="2">
        <v>4</v>
      </c>
      <c r="B9" s="2">
        <v>20</v>
      </c>
    </row>
    <row r="10" spans="1:2" x14ac:dyDescent="0.15">
      <c r="A10" s="2">
        <v>5</v>
      </c>
      <c r="B10" s="2">
        <v>28</v>
      </c>
    </row>
    <row r="11" spans="1:2" x14ac:dyDescent="0.15">
      <c r="A11" s="2">
        <v>6</v>
      </c>
      <c r="B11" s="2">
        <v>24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RowHeight="13.5" x14ac:dyDescent="0.15"/>
  <cols>
    <col min="1" max="1" width="11.375" bestFit="1" customWidth="1"/>
    <col min="2" max="5" width="9.625" customWidth="1"/>
  </cols>
  <sheetData>
    <row r="1" spans="1:5" x14ac:dyDescent="0.15">
      <c r="A1" t="s">
        <v>31</v>
      </c>
    </row>
    <row r="3" spans="1:5" x14ac:dyDescent="0.15">
      <c r="A3" t="s">
        <v>34</v>
      </c>
    </row>
    <row r="5" spans="1:5" x14ac:dyDescent="0.15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</row>
    <row r="6" spans="1:5" x14ac:dyDescent="0.15">
      <c r="A6" s="2" t="s">
        <v>32</v>
      </c>
      <c r="B6" s="2">
        <v>132</v>
      </c>
      <c r="C6" s="2">
        <f t="shared" ref="C6:C11" si="0">B6*0.05</f>
        <v>6.6000000000000005</v>
      </c>
      <c r="D6" s="2">
        <f>B6+C6</f>
        <v>138.6</v>
      </c>
      <c r="E6" s="2">
        <f>INT(D6)</f>
        <v>138</v>
      </c>
    </row>
    <row r="7" spans="1:5" x14ac:dyDescent="0.15">
      <c r="A7" s="2" t="s">
        <v>33</v>
      </c>
      <c r="B7" s="2">
        <v>203</v>
      </c>
      <c r="C7" s="2">
        <f t="shared" si="0"/>
        <v>10.15</v>
      </c>
      <c r="D7" s="2">
        <f t="shared" ref="D7:D11" si="1">B7+C7</f>
        <v>213.15</v>
      </c>
      <c r="E7" s="2">
        <f t="shared" ref="E7:E11" si="2">INT(D7)</f>
        <v>213</v>
      </c>
    </row>
    <row r="8" spans="1:5" x14ac:dyDescent="0.15">
      <c r="A8" s="2" t="s">
        <v>35</v>
      </c>
      <c r="B8" s="2">
        <v>224</v>
      </c>
      <c r="C8" s="2">
        <f t="shared" si="0"/>
        <v>11.200000000000001</v>
      </c>
      <c r="D8" s="2">
        <f t="shared" si="1"/>
        <v>235.2</v>
      </c>
      <c r="E8" s="2">
        <f t="shared" si="2"/>
        <v>235</v>
      </c>
    </row>
    <row r="9" spans="1:5" x14ac:dyDescent="0.15">
      <c r="A9" s="2" t="s">
        <v>36</v>
      </c>
      <c r="B9" s="2">
        <v>187</v>
      </c>
      <c r="C9" s="2">
        <f t="shared" si="0"/>
        <v>9.35</v>
      </c>
      <c r="D9" s="2">
        <f t="shared" si="1"/>
        <v>196.35</v>
      </c>
      <c r="E9" s="2">
        <f t="shared" si="2"/>
        <v>196</v>
      </c>
    </row>
    <row r="10" spans="1:5" x14ac:dyDescent="0.15">
      <c r="A10" s="2" t="s">
        <v>37</v>
      </c>
      <c r="B10" s="2">
        <v>539</v>
      </c>
      <c r="C10" s="2">
        <f t="shared" si="0"/>
        <v>26.950000000000003</v>
      </c>
      <c r="D10" s="2">
        <f t="shared" si="1"/>
        <v>565.95000000000005</v>
      </c>
      <c r="E10" s="2">
        <f t="shared" si="2"/>
        <v>565</v>
      </c>
    </row>
    <row r="11" spans="1:5" x14ac:dyDescent="0.15">
      <c r="A11" s="2" t="s">
        <v>38</v>
      </c>
      <c r="B11" s="2">
        <v>436</v>
      </c>
      <c r="C11" s="2">
        <f t="shared" si="0"/>
        <v>21.8</v>
      </c>
      <c r="D11" s="2">
        <f t="shared" si="1"/>
        <v>457.8</v>
      </c>
      <c r="E11" s="2">
        <f t="shared" si="2"/>
        <v>457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5" x14ac:dyDescent="0.15"/>
  <cols>
    <col min="1" max="1" width="11" bestFit="1" customWidth="1"/>
  </cols>
  <sheetData>
    <row r="1" spans="1:2" x14ac:dyDescent="0.15">
      <c r="A1" t="s">
        <v>39</v>
      </c>
    </row>
    <row r="3" spans="1:2" x14ac:dyDescent="0.15">
      <c r="A3" t="s">
        <v>40</v>
      </c>
      <c r="B3" s="2">
        <f>LCM(B6:B11)</f>
        <v>1680</v>
      </c>
    </row>
    <row r="5" spans="1:2" x14ac:dyDescent="0.15">
      <c r="A5" s="3" t="s">
        <v>1</v>
      </c>
      <c r="B5" s="3" t="s">
        <v>2</v>
      </c>
    </row>
    <row r="6" spans="1:2" x14ac:dyDescent="0.15">
      <c r="A6" s="2">
        <v>1</v>
      </c>
      <c r="B6" s="2">
        <v>12</v>
      </c>
    </row>
    <row r="7" spans="1:2" x14ac:dyDescent="0.15">
      <c r="A7" s="2">
        <v>2</v>
      </c>
      <c r="B7" s="2">
        <v>8</v>
      </c>
    </row>
    <row r="8" spans="1:2" x14ac:dyDescent="0.15">
      <c r="A8" s="2">
        <v>3</v>
      </c>
      <c r="B8" s="2">
        <v>16</v>
      </c>
    </row>
    <row r="9" spans="1:2" x14ac:dyDescent="0.15">
      <c r="A9" s="2">
        <v>4</v>
      </c>
      <c r="B9" s="2">
        <v>20</v>
      </c>
    </row>
    <row r="10" spans="1:2" x14ac:dyDescent="0.15">
      <c r="A10" s="2">
        <v>5</v>
      </c>
      <c r="B10" s="2">
        <v>28</v>
      </c>
    </row>
    <row r="11" spans="1:2" x14ac:dyDescent="0.15">
      <c r="A11" s="2">
        <v>6</v>
      </c>
      <c r="B11" s="2">
        <v>24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defaultRowHeight="13.5" x14ac:dyDescent="0.15"/>
  <cols>
    <col min="1" max="1" width="12.5" bestFit="1" customWidth="1"/>
    <col min="2" max="4" width="9.625" customWidth="1"/>
  </cols>
  <sheetData>
    <row r="1" spans="1:4" x14ac:dyDescent="0.15">
      <c r="A1" t="s">
        <v>41</v>
      </c>
    </row>
    <row r="3" spans="1:4" x14ac:dyDescent="0.15">
      <c r="A3" t="s">
        <v>42</v>
      </c>
    </row>
    <row r="5" spans="1:4" x14ac:dyDescent="0.15">
      <c r="A5" s="3" t="s">
        <v>6</v>
      </c>
      <c r="B5" s="3" t="s">
        <v>44</v>
      </c>
      <c r="C5" s="3" t="s">
        <v>43</v>
      </c>
      <c r="D5" s="3" t="s">
        <v>45</v>
      </c>
    </row>
    <row r="6" spans="1:4" x14ac:dyDescent="0.15">
      <c r="A6" s="2" t="s">
        <v>21</v>
      </c>
      <c r="B6" s="2">
        <v>566</v>
      </c>
      <c r="C6" s="2">
        <v>12</v>
      </c>
      <c r="D6" s="2">
        <f>MOD(B6,C6)</f>
        <v>2</v>
      </c>
    </row>
    <row r="7" spans="1:4" x14ac:dyDescent="0.15">
      <c r="A7" s="2" t="s">
        <v>22</v>
      </c>
      <c r="B7" s="2">
        <v>637</v>
      </c>
      <c r="C7" s="2">
        <v>12</v>
      </c>
      <c r="D7" s="2">
        <f t="shared" ref="D7:D11" si="0">MOD(B7,C7)</f>
        <v>1</v>
      </c>
    </row>
    <row r="8" spans="1:4" x14ac:dyDescent="0.15">
      <c r="A8" s="2" t="s">
        <v>23</v>
      </c>
      <c r="B8" s="2">
        <v>458</v>
      </c>
      <c r="C8" s="2">
        <v>6</v>
      </c>
      <c r="D8" s="2">
        <f t="shared" si="0"/>
        <v>2</v>
      </c>
    </row>
    <row r="9" spans="1:4" x14ac:dyDescent="0.15">
      <c r="A9" s="2" t="s">
        <v>24</v>
      </c>
      <c r="B9" s="2">
        <v>373</v>
      </c>
      <c r="C9" s="2">
        <v>6</v>
      </c>
      <c r="D9" s="2">
        <f t="shared" si="0"/>
        <v>1</v>
      </c>
    </row>
    <row r="10" spans="1:4" x14ac:dyDescent="0.15">
      <c r="A10" s="2" t="s">
        <v>25</v>
      </c>
      <c r="B10" s="2">
        <v>349</v>
      </c>
      <c r="C10" s="2">
        <v>5</v>
      </c>
      <c r="D10" s="2">
        <f t="shared" si="0"/>
        <v>4</v>
      </c>
    </row>
    <row r="11" spans="1:4" x14ac:dyDescent="0.15">
      <c r="A11" s="2" t="s">
        <v>26</v>
      </c>
      <c r="B11" s="2">
        <v>293</v>
      </c>
      <c r="C11" s="2">
        <v>5</v>
      </c>
      <c r="D11" s="2">
        <f t="shared" si="0"/>
        <v>3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defaultRowHeight="13.5" x14ac:dyDescent="0.15"/>
  <sheetData>
    <row r="1" spans="1:4" x14ac:dyDescent="0.15">
      <c r="A1" t="s">
        <v>46</v>
      </c>
    </row>
    <row r="3" spans="1:4" x14ac:dyDescent="0.15">
      <c r="A3" t="s">
        <v>48</v>
      </c>
    </row>
    <row r="5" spans="1:4" x14ac:dyDescent="0.15">
      <c r="A5" s="3" t="s">
        <v>1</v>
      </c>
      <c r="B5" s="3" t="s">
        <v>47</v>
      </c>
      <c r="C5" s="1" t="s">
        <v>49</v>
      </c>
      <c r="D5" s="1" t="s">
        <v>50</v>
      </c>
    </row>
    <row r="6" spans="1:4" x14ac:dyDescent="0.15">
      <c r="A6" s="2">
        <v>1</v>
      </c>
      <c r="B6" s="2">
        <v>10</v>
      </c>
      <c r="C6" s="4">
        <v>6</v>
      </c>
      <c r="D6" s="4">
        <f>MROUND(B6,C6)</f>
        <v>12</v>
      </c>
    </row>
    <row r="7" spans="1:4" x14ac:dyDescent="0.15">
      <c r="A7" s="2">
        <v>2</v>
      </c>
      <c r="B7" s="2">
        <v>14</v>
      </c>
      <c r="C7" s="4">
        <v>6</v>
      </c>
      <c r="D7" s="4">
        <f t="shared" ref="D7:D11" si="0">MROUND(B7,C7)</f>
        <v>12</v>
      </c>
    </row>
    <row r="8" spans="1:4" x14ac:dyDescent="0.15">
      <c r="A8" s="2">
        <v>3</v>
      </c>
      <c r="B8" s="2">
        <v>13</v>
      </c>
      <c r="C8" s="4">
        <v>7</v>
      </c>
      <c r="D8" s="4">
        <f t="shared" si="0"/>
        <v>14</v>
      </c>
    </row>
    <row r="9" spans="1:4" x14ac:dyDescent="0.15">
      <c r="A9" s="2">
        <v>4</v>
      </c>
      <c r="B9" s="2">
        <v>17</v>
      </c>
      <c r="C9" s="4">
        <v>7</v>
      </c>
      <c r="D9" s="4">
        <f t="shared" si="0"/>
        <v>14</v>
      </c>
    </row>
    <row r="10" spans="1:4" x14ac:dyDescent="0.15">
      <c r="A10" s="2">
        <v>5</v>
      </c>
      <c r="B10" s="2">
        <v>10</v>
      </c>
      <c r="C10" s="4">
        <v>4</v>
      </c>
      <c r="D10" s="4">
        <f t="shared" si="0"/>
        <v>12</v>
      </c>
    </row>
    <row r="11" spans="1:4" x14ac:dyDescent="0.15">
      <c r="A11" s="2">
        <v>6</v>
      </c>
      <c r="B11" s="2">
        <v>6</v>
      </c>
      <c r="C11" s="4">
        <v>4</v>
      </c>
      <c r="D11" s="4">
        <f t="shared" si="0"/>
        <v>8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ABS</vt:lpstr>
      <vt:lpstr>CEILING</vt:lpstr>
      <vt:lpstr>EVEN</vt:lpstr>
      <vt:lpstr>FLOOR</vt:lpstr>
      <vt:lpstr>GCD</vt:lpstr>
      <vt:lpstr>INT</vt:lpstr>
      <vt:lpstr>LCM</vt:lpstr>
      <vt:lpstr>MOD</vt:lpstr>
      <vt:lpstr>MROUND</vt:lpstr>
      <vt:lpstr>ROUND</vt:lpstr>
      <vt:lpstr>ROUNDDOWN</vt:lpstr>
      <vt:lpstr>ROUNDUP</vt:lpstr>
      <vt:lpstr>SIGN</vt:lpstr>
      <vt:lpstr>SUBTOTAL</vt:lpstr>
      <vt:lpstr>SUM</vt:lpstr>
      <vt:lpstr>SUMIF</vt:lpstr>
      <vt:lpstr>SUMIFS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SPAN</cp:lastModifiedBy>
  <dcterms:created xsi:type="dcterms:W3CDTF">2011-10-06T07:17:14Z</dcterms:created>
  <dcterms:modified xsi:type="dcterms:W3CDTF">2016-04-30T19:23:56Z</dcterms:modified>
</cp:coreProperties>
</file>